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8192" windowHeight="9012"/>
  </bookViews>
  <sheets>
    <sheet name="Veleprodajni račun" sheetId="7" r:id="rId1"/>
  </sheets>
  <definedNames>
    <definedName name="DDV">#REF!</definedName>
  </definedNames>
  <calcPr calcId="125725"/>
</workbook>
</file>

<file path=xl/calcChain.xml><?xml version="1.0" encoding="utf-8"?>
<calcChain xmlns="http://schemas.openxmlformats.org/spreadsheetml/2006/main">
  <c r="T7" i="7"/>
  <c r="O20"/>
  <c r="R16"/>
  <c r="Q16"/>
  <c r="P16"/>
  <c r="O16"/>
  <c r="N16"/>
  <c r="I16"/>
  <c r="P15"/>
  <c r="Q15" s="1"/>
  <c r="O15"/>
  <c r="N15"/>
  <c r="I15"/>
  <c r="N12"/>
  <c r="O12" s="1"/>
  <c r="R11"/>
  <c r="Q11"/>
  <c r="P11"/>
  <c r="O11"/>
  <c r="N11"/>
  <c r="P8"/>
  <c r="Q8" s="1"/>
  <c r="O8"/>
  <c r="N8"/>
  <c r="N7"/>
  <c r="O18" s="1"/>
  <c r="P7" l="1"/>
  <c r="O7"/>
  <c r="R20" s="1"/>
  <c r="R8"/>
  <c r="P12"/>
  <c r="R15"/>
  <c r="R19"/>
  <c r="Q7" l="1"/>
  <c r="R7" s="1"/>
  <c r="P23"/>
  <c r="R23" s="1"/>
  <c r="R26" s="1"/>
  <c r="Q12"/>
  <c r="R12" s="1"/>
  <c r="P22"/>
</calcChain>
</file>

<file path=xl/comments1.xml><?xml version="1.0" encoding="utf-8"?>
<comments xmlns="http://schemas.openxmlformats.org/spreadsheetml/2006/main">
  <authors>
    <author>safaric</author>
  </authors>
  <commentList>
    <comment ref="K5" authorId="0">
      <text>
        <r>
          <rPr>
            <b/>
            <sz val="9"/>
            <color indexed="81"/>
            <rFont val="Tahoma"/>
            <family val="2"/>
            <charset val="238"/>
          </rPr>
          <t>safaric:</t>
        </r>
        <r>
          <rPr>
            <sz val="9"/>
            <color indexed="81"/>
            <rFont val="Tahoma"/>
            <family val="2"/>
            <charset val="238"/>
          </rPr>
          <t xml:space="preserve">
veleprodajna cena brez
 DDV</t>
        </r>
      </text>
    </comment>
    <comment ref="P23" authorId="0">
      <text>
        <r>
          <rPr>
            <b/>
            <sz val="9"/>
            <color indexed="81"/>
            <rFont val="Tahoma"/>
            <family val="2"/>
            <charset val="238"/>
          </rPr>
          <t>safaric: Osnova je vrednost z upoštevanim popustom!</t>
        </r>
      </text>
    </comment>
  </commentList>
</comments>
</file>

<file path=xl/sharedStrings.xml><?xml version="1.0" encoding="utf-8"?>
<sst xmlns="http://schemas.openxmlformats.org/spreadsheetml/2006/main" count="38" uniqueCount="28">
  <si>
    <t>Koda</t>
  </si>
  <si>
    <t>DDV</t>
  </si>
  <si>
    <t>Količina</t>
  </si>
  <si>
    <t>EM</t>
  </si>
  <si>
    <t>Popust</t>
  </si>
  <si>
    <t>Enota popusta</t>
  </si>
  <si>
    <t>Znesek popusta</t>
  </si>
  <si>
    <t>%DDV</t>
  </si>
  <si>
    <t>Osnova</t>
  </si>
  <si>
    <t>Vrednost računa</t>
  </si>
  <si>
    <t xml:space="preserve">Vrednost s popustom brez DDV </t>
  </si>
  <si>
    <t>Vrednost s popustom z DDV</t>
  </si>
  <si>
    <t>Znesek DDV</t>
  </si>
  <si>
    <t>Skupaj brez DDV</t>
  </si>
  <si>
    <t>Skupaj račun s popusti in brez DDV</t>
  </si>
  <si>
    <t>Naziv blaga/ storitve</t>
  </si>
  <si>
    <t>Zaboj / 3830034020029</t>
  </si>
  <si>
    <t>PE Kristal / 3830034020012</t>
  </si>
  <si>
    <t>VP.Cena</t>
  </si>
  <si>
    <t>kg</t>
  </si>
  <si>
    <t>kos</t>
  </si>
  <si>
    <t>VP. Vrednost</t>
  </si>
  <si>
    <t>%</t>
  </si>
  <si>
    <t>Skupaj postavke</t>
  </si>
  <si>
    <t>Skupaj popusti</t>
  </si>
  <si>
    <t>S K U P A J</t>
  </si>
  <si>
    <t>Dostava/prevzem z dne 10.02.2014. Dobavnica št: 200, tovornjak Reg.št: LJ-12345 Mesto dostave: Celje, skladišče 3868</t>
  </si>
  <si>
    <t>Dostava/prevzem z dne 18.02.2014. Dobavnica št: 234, tovornjak Reg.št: LJ-54321 Mesto dostave: Celje, skladišče 3868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</si>
</sst>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0" fillId="0" borderId="1" xfId="0" applyFont="1" applyBorder="1"/>
    <xf numFmtId="2" fontId="0" fillId="0" borderId="2" xfId="0" applyNumberFormat="1" applyFont="1" applyBorder="1" applyAlignment="1">
      <alignment horizontal="center"/>
    </xf>
    <xf numFmtId="0" fontId="0" fillId="0" borderId="0" xfId="0" applyBorder="1"/>
    <xf numFmtId="2" fontId="2" fillId="0" borderId="4" xfId="0" applyNumberFormat="1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" fillId="0" borderId="11" xfId="0" applyFont="1" applyBorder="1"/>
    <xf numFmtId="0" fontId="2" fillId="0" borderId="12" xfId="0" applyFont="1" applyBorder="1"/>
    <xf numFmtId="2" fontId="0" fillId="0" borderId="0" xfId="0" applyNumberFormat="1" applyBorder="1"/>
    <xf numFmtId="2" fontId="0" fillId="0" borderId="7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0" xfId="0" applyNumberFormat="1"/>
    <xf numFmtId="2" fontId="0" fillId="0" borderId="0" xfId="0" applyNumberFormat="1" applyFill="1" applyBorder="1"/>
    <xf numFmtId="0" fontId="2" fillId="0" borderId="6" xfId="0" applyFont="1" applyBorder="1"/>
    <xf numFmtId="0" fontId="2" fillId="0" borderId="0" xfId="0" applyFont="1" applyBorder="1"/>
    <xf numFmtId="2" fontId="2" fillId="0" borderId="0" xfId="0" applyNumberFormat="1" applyFont="1" applyBorder="1"/>
    <xf numFmtId="2" fontId="2" fillId="0" borderId="7" xfId="0" applyNumberFormat="1" applyFont="1" applyBorder="1"/>
    <xf numFmtId="2" fontId="2" fillId="0" borderId="13" xfId="0" applyNumberFormat="1" applyFont="1" applyBorder="1"/>
    <xf numFmtId="0" fontId="5" fillId="0" borderId="6" xfId="0" applyFont="1" applyBorder="1"/>
    <xf numFmtId="0" fontId="5" fillId="0" borderId="0" xfId="0" applyFont="1" applyBorder="1"/>
    <xf numFmtId="2" fontId="5" fillId="0" borderId="0" xfId="0" applyNumberFormat="1" applyFont="1" applyBorder="1"/>
    <xf numFmtId="0" fontId="0" fillId="0" borderId="5" xfId="0" applyBorder="1"/>
    <xf numFmtId="0" fontId="0" fillId="0" borderId="4" xfId="0" applyFont="1" applyBorder="1"/>
    <xf numFmtId="2" fontId="0" fillId="0" borderId="4" xfId="0" applyNumberFormat="1" applyFont="1" applyBorder="1"/>
    <xf numFmtId="1" fontId="0" fillId="0" borderId="4" xfId="0" applyNumberFormat="1" applyFont="1" applyBorder="1"/>
    <xf numFmtId="2" fontId="0" fillId="0" borderId="14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15" xfId="0" applyFont="1" applyBorder="1"/>
    <xf numFmtId="0" fontId="0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/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1" xfId="0" applyFont="1" applyBorder="1"/>
    <xf numFmtId="2" fontId="0" fillId="0" borderId="2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4" xfId="0" applyFont="1" applyBorder="1"/>
    <xf numFmtId="2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6" xfId="0" applyFont="1" applyBorder="1"/>
    <xf numFmtId="0" fontId="0" fillId="0" borderId="3" xfId="0" applyFont="1" applyBorder="1"/>
    <xf numFmtId="2" fontId="0" fillId="0" borderId="18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T27"/>
  <sheetViews>
    <sheetView tabSelected="1" topLeftCell="D3" zoomScale="115" zoomScaleNormal="115" workbookViewId="0">
      <selection activeCell="U18" sqref="U18"/>
    </sheetView>
  </sheetViews>
  <sheetFormatPr defaultRowHeight="14.4"/>
  <cols>
    <col min="16" max="16" width="9.77734375" customWidth="1"/>
    <col min="18" max="18" width="11.5546875" customWidth="1"/>
  </cols>
  <sheetData>
    <row r="5" spans="5:20" ht="57.6">
      <c r="E5" s="1"/>
      <c r="F5" s="40" t="s">
        <v>0</v>
      </c>
      <c r="G5" s="41" t="s">
        <v>15</v>
      </c>
      <c r="H5" s="41" t="s">
        <v>1</v>
      </c>
      <c r="I5" s="41" t="s">
        <v>2</v>
      </c>
      <c r="J5" s="41" t="s">
        <v>3</v>
      </c>
      <c r="K5" s="41" t="s">
        <v>18</v>
      </c>
      <c r="L5" s="41" t="s">
        <v>4</v>
      </c>
      <c r="M5" s="41" t="s">
        <v>5</v>
      </c>
      <c r="N5" s="41" t="s">
        <v>21</v>
      </c>
      <c r="O5" s="41" t="s">
        <v>6</v>
      </c>
      <c r="P5" s="39" t="s">
        <v>10</v>
      </c>
      <c r="Q5" s="39" t="s">
        <v>12</v>
      </c>
      <c r="R5" s="39" t="s">
        <v>11</v>
      </c>
      <c r="S5" s="1"/>
    </row>
    <row r="6" spans="5:20">
      <c r="F6" s="42" t="s">
        <v>26</v>
      </c>
      <c r="G6" s="34"/>
      <c r="H6" s="3"/>
      <c r="I6" s="3"/>
      <c r="J6" s="36"/>
      <c r="K6" s="3"/>
      <c r="L6" s="30"/>
      <c r="M6" s="36"/>
      <c r="N6" s="43"/>
      <c r="O6" s="3"/>
      <c r="P6" s="3"/>
      <c r="Q6" s="3"/>
      <c r="R6" s="59"/>
    </row>
    <row r="7" spans="5:20">
      <c r="F7" s="2">
        <v>95726</v>
      </c>
      <c r="G7" s="34" t="s">
        <v>17</v>
      </c>
      <c r="H7" s="3">
        <v>22</v>
      </c>
      <c r="I7" s="3">
        <v>48</v>
      </c>
      <c r="J7" s="36" t="s">
        <v>19</v>
      </c>
      <c r="K7" s="3">
        <v>1.57</v>
      </c>
      <c r="L7" s="30">
        <v>7</v>
      </c>
      <c r="M7" s="36" t="s">
        <v>22</v>
      </c>
      <c r="N7" s="3">
        <f>+K7*I7</f>
        <v>75.36</v>
      </c>
      <c r="O7" s="3">
        <f>+N7*L7/100</f>
        <v>5.2751999999999999</v>
      </c>
      <c r="P7" s="3">
        <f>+N7-O7</f>
        <v>70.084800000000001</v>
      </c>
      <c r="Q7" s="3">
        <f>+P7*H7/100</f>
        <v>15.418656</v>
      </c>
      <c r="R7" s="59">
        <f>+P7+Q7</f>
        <v>85.503456</v>
      </c>
      <c r="T7">
        <f>+K7-K7*0.07</f>
        <v>1.4601</v>
      </c>
    </row>
    <row r="8" spans="5:20">
      <c r="F8" s="2">
        <v>110445</v>
      </c>
      <c r="G8" s="35" t="s">
        <v>16</v>
      </c>
      <c r="H8" s="29">
        <v>22</v>
      </c>
      <c r="I8" s="29">
        <v>1</v>
      </c>
      <c r="J8" s="37" t="s">
        <v>20</v>
      </c>
      <c r="K8" s="29">
        <v>25</v>
      </c>
      <c r="L8" s="33">
        <v>0</v>
      </c>
      <c r="M8" s="32"/>
      <c r="N8" s="29">
        <f>+K8*I8</f>
        <v>25</v>
      </c>
      <c r="O8" s="29">
        <f>+N8*L8/100</f>
        <v>0</v>
      </c>
      <c r="P8" s="29">
        <f>+N8-O8</f>
        <v>25</v>
      </c>
      <c r="Q8" s="29">
        <f>+P8*H8/100</f>
        <v>5.5</v>
      </c>
      <c r="R8" s="60">
        <f>+P8+Q8</f>
        <v>30.5</v>
      </c>
    </row>
    <row r="9" spans="5:20">
      <c r="F9" s="58"/>
      <c r="G9" s="4"/>
      <c r="H9" s="44"/>
      <c r="I9" s="44"/>
      <c r="J9" s="45"/>
      <c r="K9" s="44"/>
      <c r="L9" s="46"/>
      <c r="M9" s="47"/>
      <c r="N9" s="44"/>
      <c r="O9" s="44"/>
      <c r="P9" s="44"/>
      <c r="Q9" s="44"/>
      <c r="R9" s="44"/>
    </row>
    <row r="10" spans="5:20">
      <c r="F10" s="57" t="s">
        <v>27</v>
      </c>
    </row>
    <row r="11" spans="5:20">
      <c r="F11" s="2">
        <v>95726</v>
      </c>
      <c r="G11" s="34" t="s">
        <v>17</v>
      </c>
      <c r="H11" s="3">
        <v>22</v>
      </c>
      <c r="I11" s="3">
        <v>100</v>
      </c>
      <c r="J11" s="36" t="s">
        <v>19</v>
      </c>
      <c r="K11" s="3">
        <v>1.57</v>
      </c>
      <c r="L11" s="30">
        <v>7</v>
      </c>
      <c r="M11" s="36" t="s">
        <v>22</v>
      </c>
      <c r="N11" s="3">
        <f>+K11*I11</f>
        <v>157</v>
      </c>
      <c r="O11" s="3">
        <f>+N11*L11/100</f>
        <v>10.99</v>
      </c>
      <c r="P11" s="3">
        <f>+N11-O11</f>
        <v>146.01</v>
      </c>
      <c r="Q11" s="3">
        <f>+P11*H11/100</f>
        <v>32.122199999999999</v>
      </c>
      <c r="R11" s="59">
        <f>+P11+Q11</f>
        <v>178.13219999999998</v>
      </c>
    </row>
    <row r="12" spans="5:20">
      <c r="F12" s="31">
        <v>110445</v>
      </c>
      <c r="G12" s="35" t="s">
        <v>16</v>
      </c>
      <c r="H12" s="29">
        <v>22</v>
      </c>
      <c r="I12" s="29">
        <v>2</v>
      </c>
      <c r="J12" s="37" t="s">
        <v>20</v>
      </c>
      <c r="K12" s="29">
        <v>25</v>
      </c>
      <c r="L12" s="33">
        <v>0</v>
      </c>
      <c r="M12" s="32"/>
      <c r="N12" s="29">
        <f>+K12*I12</f>
        <v>50</v>
      </c>
      <c r="O12" s="29">
        <f>+N12*L12/100</f>
        <v>0</v>
      </c>
      <c r="P12" s="29">
        <f>+N12-O12</f>
        <v>50</v>
      </c>
      <c r="Q12" s="29">
        <f>+P12*H12/100</f>
        <v>11</v>
      </c>
      <c r="R12" s="60">
        <f>+P12+Q12</f>
        <v>61</v>
      </c>
    </row>
    <row r="13" spans="5:20">
      <c r="F13" s="2"/>
      <c r="G13" s="4"/>
      <c r="H13" s="44"/>
      <c r="I13" s="44"/>
      <c r="J13" s="45"/>
      <c r="K13" s="44"/>
      <c r="L13" s="46"/>
      <c r="M13" s="47"/>
      <c r="N13" s="44"/>
      <c r="O13" s="44"/>
      <c r="P13" s="44"/>
      <c r="Q13" s="44"/>
      <c r="R13" s="44"/>
    </row>
    <row r="14" spans="5:20">
      <c r="F14" s="63" t="s">
        <v>25</v>
      </c>
    </row>
    <row r="15" spans="5:20">
      <c r="F15" s="57">
        <v>95726</v>
      </c>
      <c r="G15" s="48" t="s">
        <v>17</v>
      </c>
      <c r="H15" s="49">
        <v>22</v>
      </c>
      <c r="I15" s="49">
        <f>+I7+I11</f>
        <v>148</v>
      </c>
      <c r="J15" s="50" t="s">
        <v>19</v>
      </c>
      <c r="K15" s="49">
        <v>1.57</v>
      </c>
      <c r="L15" s="51">
        <v>7</v>
      </c>
      <c r="M15" s="50" t="s">
        <v>22</v>
      </c>
      <c r="N15" s="49">
        <f>+K15*I15</f>
        <v>232.36</v>
      </c>
      <c r="O15" s="49">
        <f>+N15*L15/100</f>
        <v>16.2652</v>
      </c>
      <c r="P15" s="49">
        <f>+N15-O15</f>
        <v>216.09480000000002</v>
      </c>
      <c r="Q15" s="49">
        <f>+P15*H15/100</f>
        <v>47.540856000000005</v>
      </c>
      <c r="R15" s="61">
        <f>+P15+Q15</f>
        <v>263.63565600000004</v>
      </c>
    </row>
    <row r="16" spans="5:20">
      <c r="F16" s="52">
        <v>110445</v>
      </c>
      <c r="G16" s="53" t="s">
        <v>16</v>
      </c>
      <c r="H16" s="54">
        <v>22</v>
      </c>
      <c r="I16" s="54">
        <f>+I8+I12</f>
        <v>3</v>
      </c>
      <c r="J16" s="55" t="s">
        <v>20</v>
      </c>
      <c r="K16" s="54">
        <v>25</v>
      </c>
      <c r="L16" s="56">
        <v>0</v>
      </c>
      <c r="M16" s="55"/>
      <c r="N16" s="54">
        <f>+K16*I16</f>
        <v>75</v>
      </c>
      <c r="O16" s="54">
        <f>+N16*L16/100</f>
        <v>0</v>
      </c>
      <c r="P16" s="54">
        <f>+N16-O16</f>
        <v>75</v>
      </c>
      <c r="Q16" s="54">
        <f>+P16*H16/100</f>
        <v>16.5</v>
      </c>
      <c r="R16" s="62">
        <f>+P16+Q16</f>
        <v>91.5</v>
      </c>
    </row>
    <row r="18" spans="13:19">
      <c r="M18" s="38" t="s">
        <v>23</v>
      </c>
      <c r="N18" s="26"/>
      <c r="O18" s="27">
        <f>+SUM(N7:N12)</f>
        <v>307.36</v>
      </c>
      <c r="P18" s="28"/>
      <c r="Q18" s="5"/>
      <c r="R18" s="25"/>
      <c r="S18" s="16"/>
    </row>
    <row r="19" spans="13:19">
      <c r="M19" s="17" t="s">
        <v>13</v>
      </c>
      <c r="N19" s="18"/>
      <c r="P19" s="19"/>
      <c r="Q19" s="19"/>
      <c r="R19" s="20">
        <f>+SUM(N3:N12)</f>
        <v>307.36</v>
      </c>
      <c r="S19" s="16"/>
    </row>
    <row r="20" spans="13:19">
      <c r="M20" s="22" t="s">
        <v>24</v>
      </c>
      <c r="N20" s="23"/>
      <c r="O20" s="24">
        <f>+SUM(O7:O12)</f>
        <v>16.2652</v>
      </c>
      <c r="P20" s="4"/>
      <c r="Q20" s="4"/>
      <c r="R20" s="12">
        <f>+O20*(-1)</f>
        <v>-16.2652</v>
      </c>
      <c r="S20" s="15"/>
    </row>
    <row r="21" spans="13:19">
      <c r="M21" s="22"/>
      <c r="N21" s="23"/>
      <c r="O21" s="24"/>
      <c r="P21" s="4"/>
      <c r="Q21" s="4"/>
      <c r="R21" s="12"/>
    </row>
    <row r="22" spans="13:19">
      <c r="M22" s="22" t="s">
        <v>14</v>
      </c>
      <c r="N22" s="23"/>
      <c r="O22" s="24"/>
      <c r="P22" s="11">
        <f>+R19+R20</f>
        <v>291.09480000000002</v>
      </c>
      <c r="Q22" s="4"/>
      <c r="R22" s="12"/>
    </row>
    <row r="23" spans="13:19">
      <c r="M23" s="6" t="s">
        <v>7</v>
      </c>
      <c r="N23" s="4">
        <v>22</v>
      </c>
      <c r="O23" s="4" t="s">
        <v>8</v>
      </c>
      <c r="P23" s="11">
        <f>+SUM(P7:P12)</f>
        <v>291.09479999999996</v>
      </c>
      <c r="Q23" s="11"/>
      <c r="R23" s="12">
        <f>+P23*N23/100</f>
        <v>64.040855999999991</v>
      </c>
    </row>
    <row r="24" spans="13:19">
      <c r="M24" s="7"/>
      <c r="N24" s="8"/>
      <c r="O24" s="8"/>
      <c r="P24" s="13"/>
      <c r="Q24" s="13"/>
      <c r="R24" s="14"/>
    </row>
    <row r="25" spans="13:19" ht="15" thickBot="1">
      <c r="M25" s="4"/>
      <c r="N25" s="4"/>
      <c r="O25" s="4"/>
      <c r="P25" s="4"/>
      <c r="Q25" s="4"/>
      <c r="R25" s="4"/>
    </row>
    <row r="26" spans="13:19" ht="15.6" thickTop="1" thickBot="1">
      <c r="M26" s="9" t="s">
        <v>9</v>
      </c>
      <c r="N26" s="10"/>
      <c r="O26" s="10"/>
      <c r="P26" s="10"/>
      <c r="Q26" s="10"/>
      <c r="R26" s="21">
        <f>+SUM(R19:R23)</f>
        <v>355.13565600000004</v>
      </c>
    </row>
    <row r="27" spans="13:19" ht="15" thickTop="1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Veleprodajni račun</vt:lpstr>
    </vt:vector>
  </TitlesOfParts>
  <Company>GS1 Slovenija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safaric</dc:creator>
  <cp:lastModifiedBy>Brane</cp:lastModifiedBy>
  <dcterms:created xsi:type="dcterms:W3CDTF">2013-12-12T08:27:42Z</dcterms:created>
  <dcterms:modified xsi:type="dcterms:W3CDTF">2014-03-17T12:32:07Z</dcterms:modified>
</cp:coreProperties>
</file>