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2" windowHeight="9012"/>
  </bookViews>
  <sheets>
    <sheet name="Energenti-Zbirni-Plin" sheetId="1" r:id="rId1"/>
  </sheets>
  <definedNames>
    <definedName name="DDV">'Energenti-Zbirni-Plin'!$F$10:$F$14</definedName>
  </definedNames>
  <calcPr calcId="125725"/>
</workbook>
</file>

<file path=xl/calcChain.xml><?xml version="1.0" encoding="utf-8"?>
<calcChain xmlns="http://schemas.openxmlformats.org/spreadsheetml/2006/main">
  <c r="B23" i="1"/>
  <c r="B24" s="1"/>
  <c r="B25" s="1"/>
  <c r="B26" s="1"/>
  <c r="B27" s="1"/>
  <c r="B28" s="1"/>
  <c r="B22"/>
  <c r="B21"/>
  <c r="K31"/>
  <c r="I32" s="1"/>
  <c r="J27"/>
  <c r="L27" s="1"/>
  <c r="K27" s="1"/>
  <c r="J23"/>
  <c r="L23" s="1"/>
  <c r="K23" s="1"/>
  <c r="J22"/>
  <c r="L22" s="1"/>
  <c r="J21"/>
  <c r="L21" s="1"/>
  <c r="K21" s="1"/>
  <c r="B9"/>
  <c r="B10" s="1"/>
  <c r="B11" s="1"/>
  <c r="B12" s="1"/>
  <c r="B13" s="1"/>
  <c r="B14" s="1"/>
  <c r="B15" s="1"/>
  <c r="J8"/>
  <c r="J14"/>
  <c r="J9"/>
  <c r="L9" s="1"/>
  <c r="K9" s="1"/>
  <c r="J10"/>
  <c r="K22" l="1"/>
  <c r="L10"/>
  <c r="K10" s="1"/>
  <c r="L8"/>
  <c r="L14"/>
  <c r="K8" l="1"/>
  <c r="K32"/>
  <c r="K34" s="1"/>
  <c r="K14"/>
</calcChain>
</file>

<file path=xl/comments1.xml><?xml version="1.0" encoding="utf-8"?>
<comments xmlns="http://schemas.openxmlformats.org/spreadsheetml/2006/main">
  <authors>
    <author>Brane</author>
    <author>safaric</author>
  </authors>
  <commentList>
    <comment ref="C3" authorId="0">
      <text>
        <r>
          <rPr>
            <b/>
            <sz val="8"/>
            <color indexed="81"/>
            <rFont val="Tahoma"/>
            <charset val="1"/>
          </rPr>
          <t>Brane:</t>
        </r>
        <r>
          <rPr>
            <sz val="8"/>
            <color indexed="81"/>
            <rFont val="Tahoma"/>
            <charset val="1"/>
          </rPr>
          <t xml:space="preserve">
Če je 0, se upošteva v računu, če je 1, je to SLEPA vrstica, ki služi samo za specifikacijo postavke</t>
        </r>
      </text>
    </comment>
    <comment ref="K31" authorId="1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I32" authorId="1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<sst xmlns="http://schemas.openxmlformats.org/spreadsheetml/2006/main" count="43" uniqueCount="32">
  <si>
    <t>Koda</t>
  </si>
  <si>
    <t>DDV</t>
  </si>
  <si>
    <t>Količina</t>
  </si>
  <si>
    <t>EM</t>
  </si>
  <si>
    <t>Cena brez DDV</t>
  </si>
  <si>
    <t>Vrednost brez DDV</t>
  </si>
  <si>
    <t>Osnova</t>
  </si>
  <si>
    <t>Vrednost računa</t>
  </si>
  <si>
    <t>Znesek DDV</t>
  </si>
  <si>
    <t>Skupaj brez DDV</t>
  </si>
  <si>
    <t>Naziv blaga/ storitve</t>
  </si>
  <si>
    <t>Staro stanje števca: 14.940</t>
  </si>
  <si>
    <t>Novo stanje števca: 15.115</t>
  </si>
  <si>
    <t>m3</t>
  </si>
  <si>
    <t>Št.</t>
  </si>
  <si>
    <t>Faktor velikosti in tipa plinomera: Mehovni G4, F(1), 1,00</t>
  </si>
  <si>
    <t>Znesek izvajanja meritve</t>
  </si>
  <si>
    <t>Sub</t>
  </si>
  <si>
    <t>Vrednost z DDV</t>
  </si>
  <si>
    <t>Variabilni del cene distribucije</t>
  </si>
  <si>
    <t>DDV (%)</t>
  </si>
  <si>
    <t>Številka odjemnega mesta: 2137, Julijska 43, 4000 Kranj</t>
  </si>
  <si>
    <t>Obračun za mesec marec 2014</t>
  </si>
  <si>
    <t>Datum opravljene dobave/storitve: 31.03.2014</t>
  </si>
  <si>
    <t>Fiksna cena - Pavšal</t>
  </si>
  <si>
    <t>Fiksna cena  - Moč</t>
  </si>
  <si>
    <t xml:space="preserve">Odjemna skupina C(DK5) </t>
  </si>
  <si>
    <t>Datum odčitka: 20.03.2014</t>
  </si>
  <si>
    <t>KW</t>
  </si>
  <si>
    <t>Številka odjemnega mesta: 9065, Kranjska 10, 4240 Radovljica</t>
  </si>
  <si>
    <t xml:space="preserve">Odjemna skupina C(DK8) </t>
  </si>
  <si>
    <t>Datum odčitka: 28.03.2014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</si>
</sst>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Border="1"/>
    <xf numFmtId="2" fontId="2" fillId="0" borderId="5" xfId="0" applyNumberFormat="1" applyFont="1" applyBorder="1"/>
    <xf numFmtId="0" fontId="0" fillId="0" borderId="7" xfId="0" applyBorder="1"/>
    <xf numFmtId="0" fontId="0" fillId="0" borderId="8" xfId="0" applyBorder="1"/>
    <xf numFmtId="0" fontId="2" fillId="0" borderId="10" xfId="0" applyFont="1" applyBorder="1"/>
    <xf numFmtId="0" fontId="2" fillId="0" borderId="11" xfId="0" applyFont="1" applyBorder="1"/>
    <xf numFmtId="2" fontId="0" fillId="0" borderId="8" xfId="0" applyNumberFormat="1" applyBorder="1"/>
    <xf numFmtId="2" fontId="0" fillId="0" borderId="9" xfId="0" applyNumberFormat="1" applyBorder="1"/>
    <xf numFmtId="14" fontId="0" fillId="0" borderId="0" xfId="0" applyNumberFormat="1"/>
    <xf numFmtId="2" fontId="0" fillId="0" borderId="0" xfId="0" applyNumberFormat="1"/>
    <xf numFmtId="0" fontId="1" fillId="2" borderId="0" xfId="0" applyFont="1" applyFill="1" applyBorder="1" applyAlignment="1">
      <alignment wrapText="1"/>
    </xf>
    <xf numFmtId="2" fontId="0" fillId="0" borderId="0" xfId="0" applyNumberFormat="1" applyFill="1" applyBorder="1"/>
    <xf numFmtId="2" fontId="2" fillId="0" borderId="12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4" xfId="0" applyFont="1" applyBorder="1"/>
    <xf numFmtId="2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Border="1"/>
    <xf numFmtId="0" fontId="7" fillId="0" borderId="0" xfId="0" applyFont="1"/>
    <xf numFmtId="0" fontId="8" fillId="0" borderId="0" xfId="0" applyFont="1"/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14" xfId="0" applyFont="1" applyBorder="1"/>
    <xf numFmtId="2" fontId="9" fillId="0" borderId="14" xfId="0" applyNumberFormat="1" applyFont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2" fontId="0" fillId="3" borderId="0" xfId="0" applyNumberFormat="1" applyFont="1" applyFill="1" applyBorder="1" applyAlignment="1">
      <alignment horizontal="center"/>
    </xf>
    <xf numFmtId="0" fontId="7" fillId="0" borderId="14" xfId="0" applyFont="1" applyBorder="1"/>
    <xf numFmtId="0" fontId="0" fillId="0" borderId="14" xfId="0" applyFill="1" applyBorder="1"/>
    <xf numFmtId="2" fontId="0" fillId="0" borderId="14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2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Normal="100" workbookViewId="0">
      <selection activeCell="S28" sqref="S28"/>
    </sheetView>
  </sheetViews>
  <sheetFormatPr defaultRowHeight="14.4"/>
  <cols>
    <col min="1" max="1" width="9.33203125" customWidth="1"/>
    <col min="2" max="3" width="5.109375" customWidth="1"/>
    <col min="4" max="4" width="7.5546875" customWidth="1"/>
    <col min="5" max="5" width="26" customWidth="1"/>
    <col min="6" max="6" width="6.5546875" customWidth="1"/>
    <col min="7" max="7" width="10.33203125" customWidth="1"/>
    <col min="8" max="8" width="6.109375" customWidth="1"/>
    <col min="9" max="9" width="8.109375" customWidth="1"/>
    <col min="10" max="10" width="9.109375" customWidth="1"/>
    <col min="11" max="11" width="8.44140625" customWidth="1"/>
    <col min="12" max="12" width="8" customWidth="1"/>
    <col min="13" max="13" width="9.44140625" customWidth="1"/>
    <col min="14" max="14" width="9.109375" customWidth="1"/>
    <col min="15" max="15" width="10.109375" customWidth="1"/>
    <col min="16" max="16" width="11" customWidth="1"/>
    <col min="17" max="17" width="11.33203125" customWidth="1"/>
    <col min="18" max="18" width="7.44140625" customWidth="1"/>
  </cols>
  <sheetData>
    <row r="2" spans="2:12" ht="21.75" hidden="1" customHeight="1"/>
    <row r="3" spans="2:12" ht="49.5" customHeight="1">
      <c r="B3" s="18" t="s">
        <v>14</v>
      </c>
      <c r="C3" s="18" t="s">
        <v>17</v>
      </c>
      <c r="D3" s="2" t="s">
        <v>0</v>
      </c>
      <c r="E3" s="3" t="s">
        <v>10</v>
      </c>
      <c r="F3" s="3" t="s">
        <v>1</v>
      </c>
      <c r="G3" s="3" t="s">
        <v>2</v>
      </c>
      <c r="H3" s="3" t="s">
        <v>3</v>
      </c>
      <c r="I3" s="3" t="s">
        <v>4</v>
      </c>
      <c r="J3" s="4" t="s">
        <v>5</v>
      </c>
      <c r="K3" s="15" t="s">
        <v>18</v>
      </c>
      <c r="L3" s="15" t="s">
        <v>8</v>
      </c>
    </row>
    <row r="4" spans="2:12" s="27" customFormat="1" ht="13.2" customHeight="1">
      <c r="B4" s="28" t="s">
        <v>23</v>
      </c>
    </row>
    <row r="5" spans="2:12" s="27" customFormat="1" ht="13.2" customHeight="1">
      <c r="B5" s="28" t="s">
        <v>21</v>
      </c>
    </row>
    <row r="6" spans="2:12" s="27" customFormat="1" ht="13.2" customHeight="1">
      <c r="B6" s="28" t="s">
        <v>26</v>
      </c>
    </row>
    <row r="7" spans="2:12" s="27" customFormat="1" ht="13.2" customHeight="1">
      <c r="B7" s="28" t="s">
        <v>22</v>
      </c>
    </row>
    <row r="8" spans="2:12">
      <c r="B8" s="19">
        <v>1</v>
      </c>
      <c r="C8" s="20">
        <v>0</v>
      </c>
      <c r="D8" s="21">
        <v>173</v>
      </c>
      <c r="E8" s="20" t="s">
        <v>24</v>
      </c>
      <c r="F8" s="22">
        <v>22</v>
      </c>
      <c r="G8" s="22">
        <v>1</v>
      </c>
      <c r="H8" s="25"/>
      <c r="I8" s="22">
        <v>8.3276000000000003</v>
      </c>
      <c r="J8" s="22">
        <f t="shared" ref="J8" si="0">+I8*G8</f>
        <v>8.3276000000000003</v>
      </c>
      <c r="K8" s="22">
        <f t="shared" ref="K8" si="1">+J8+L8</f>
        <v>10.159672</v>
      </c>
      <c r="L8" s="24">
        <f t="shared" ref="L8" si="2">+F8*J8/100</f>
        <v>1.8320719999999999</v>
      </c>
    </row>
    <row r="9" spans="2:12">
      <c r="B9" s="19">
        <f>+B8+1</f>
        <v>2</v>
      </c>
      <c r="C9" s="20">
        <v>0</v>
      </c>
      <c r="D9" s="21">
        <v>172</v>
      </c>
      <c r="E9" s="20" t="s">
        <v>25</v>
      </c>
      <c r="F9" s="22">
        <v>22</v>
      </c>
      <c r="G9" s="22">
        <v>130</v>
      </c>
      <c r="H9" s="23" t="s">
        <v>28</v>
      </c>
      <c r="I9" s="22">
        <v>0.24979999999999999</v>
      </c>
      <c r="J9" s="22">
        <f>+I9*G9</f>
        <v>32.473999999999997</v>
      </c>
      <c r="K9" s="22">
        <f>+J9+L9</f>
        <v>39.618279999999999</v>
      </c>
      <c r="L9" s="24">
        <f>+F9*J9/100</f>
        <v>7.1442799999999984</v>
      </c>
    </row>
    <row r="10" spans="2:12">
      <c r="B10" s="19">
        <f t="shared" ref="B10:B15" si="3">+B9+1</f>
        <v>3</v>
      </c>
      <c r="C10" s="20">
        <v>0</v>
      </c>
      <c r="D10" s="21">
        <v>179</v>
      </c>
      <c r="E10" s="20" t="s">
        <v>19</v>
      </c>
      <c r="F10" s="22">
        <v>22</v>
      </c>
      <c r="G10" s="22">
        <v>457</v>
      </c>
      <c r="H10" s="23" t="s">
        <v>13</v>
      </c>
      <c r="I10" s="22">
        <v>0.13919999999999999</v>
      </c>
      <c r="J10" s="22">
        <f>+I10*G10</f>
        <v>63.614399999999996</v>
      </c>
      <c r="K10" s="22">
        <f>+J10+L10</f>
        <v>77.609567999999996</v>
      </c>
      <c r="L10" s="24">
        <f>+F10*J10/100</f>
        <v>13.995168</v>
      </c>
    </row>
    <row r="11" spans="2:12">
      <c r="B11" s="19">
        <f t="shared" si="3"/>
        <v>4</v>
      </c>
      <c r="C11" s="20">
        <v>1</v>
      </c>
      <c r="D11" s="21"/>
      <c r="E11" s="31" t="s">
        <v>27</v>
      </c>
      <c r="F11" s="22"/>
      <c r="G11" s="22"/>
      <c r="H11" s="23"/>
      <c r="I11" s="22"/>
      <c r="J11" s="22"/>
      <c r="K11" s="22"/>
      <c r="L11" s="24"/>
    </row>
    <row r="12" spans="2:12">
      <c r="B12" s="19">
        <f t="shared" si="3"/>
        <v>5</v>
      </c>
      <c r="C12" s="20">
        <v>1</v>
      </c>
      <c r="D12" s="21"/>
      <c r="E12" s="31" t="s">
        <v>11</v>
      </c>
      <c r="F12" s="22"/>
      <c r="G12" s="32">
        <v>42633</v>
      </c>
      <c r="H12" s="25"/>
      <c r="I12" s="22"/>
      <c r="J12" s="22"/>
      <c r="K12" s="22"/>
      <c r="L12" s="24"/>
    </row>
    <row r="13" spans="2:12">
      <c r="B13" s="19">
        <f t="shared" si="3"/>
        <v>6</v>
      </c>
      <c r="C13" s="20">
        <v>1</v>
      </c>
      <c r="D13" s="21"/>
      <c r="E13" s="31" t="s">
        <v>12</v>
      </c>
      <c r="F13" s="22"/>
      <c r="G13" s="32">
        <v>43090</v>
      </c>
      <c r="H13" s="25"/>
      <c r="I13" s="22"/>
      <c r="J13" s="22"/>
      <c r="K13" s="22"/>
      <c r="L13" s="24"/>
    </row>
    <row r="14" spans="2:12">
      <c r="B14" s="19">
        <f t="shared" si="3"/>
        <v>7</v>
      </c>
      <c r="C14" s="20">
        <v>0</v>
      </c>
      <c r="D14" s="21">
        <v>177</v>
      </c>
      <c r="E14" s="20" t="s">
        <v>16</v>
      </c>
      <c r="F14" s="22">
        <v>22</v>
      </c>
      <c r="G14" s="22">
        <v>4.3</v>
      </c>
      <c r="H14" s="25"/>
      <c r="I14" s="22">
        <v>1.4276</v>
      </c>
      <c r="J14" s="22">
        <f t="shared" ref="J14" si="4">+I14*G14</f>
        <v>6.1386799999999999</v>
      </c>
      <c r="K14" s="22">
        <f t="shared" ref="K14" si="5">+J14+L14</f>
        <v>7.4891895999999996</v>
      </c>
      <c r="L14" s="24">
        <f t="shared" ref="L14" si="6">+F14*J14/100</f>
        <v>1.3505096000000001</v>
      </c>
    </row>
    <row r="15" spans="2:12">
      <c r="B15" s="19">
        <f t="shared" si="3"/>
        <v>8</v>
      </c>
      <c r="C15" s="30">
        <v>1</v>
      </c>
      <c r="E15" s="36" t="s">
        <v>15</v>
      </c>
      <c r="G15" s="29">
        <v>4.3</v>
      </c>
    </row>
    <row r="16" spans="2:12">
      <c r="B16" s="33"/>
      <c r="C16" s="33"/>
      <c r="D16" s="34"/>
      <c r="E16" s="33"/>
      <c r="F16" s="34"/>
      <c r="G16" s="35"/>
      <c r="H16" s="34"/>
      <c r="I16" s="34"/>
      <c r="J16" s="34"/>
      <c r="K16" s="34"/>
      <c r="L16" s="34"/>
    </row>
    <row r="17" spans="2:12">
      <c r="B17" s="28" t="s">
        <v>23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>
      <c r="B18" s="28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>
      <c r="B19" s="28" t="s">
        <v>30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>
      <c r="B20" s="28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>
      <c r="B21" s="19">
        <f>+B15+1</f>
        <v>9</v>
      </c>
      <c r="C21" s="20">
        <v>0</v>
      </c>
      <c r="D21" s="21">
        <v>173</v>
      </c>
      <c r="E21" s="20" t="s">
        <v>24</v>
      </c>
      <c r="F21" s="22">
        <v>22</v>
      </c>
      <c r="G21" s="22">
        <v>1</v>
      </c>
      <c r="H21" s="25"/>
      <c r="I21" s="22">
        <v>11.8965</v>
      </c>
      <c r="J21" s="22">
        <f t="shared" ref="J21" si="7">+I21*G21</f>
        <v>11.8965</v>
      </c>
      <c r="K21" s="22">
        <f t="shared" ref="K21" si="8">+J21+L21</f>
        <v>14.513729999999999</v>
      </c>
      <c r="L21" s="24">
        <f t="shared" ref="L21" si="9">+F21*J21/100</f>
        <v>2.6172300000000002</v>
      </c>
    </row>
    <row r="22" spans="2:12">
      <c r="B22" s="19">
        <f>+B21+1</f>
        <v>10</v>
      </c>
      <c r="C22" s="20">
        <v>0</v>
      </c>
      <c r="D22" s="21">
        <v>172</v>
      </c>
      <c r="E22" s="20" t="s">
        <v>25</v>
      </c>
      <c r="F22" s="22">
        <v>22</v>
      </c>
      <c r="G22" s="22">
        <v>163</v>
      </c>
      <c r="H22" s="23" t="s">
        <v>28</v>
      </c>
      <c r="I22" s="22">
        <v>0.24979999999999999</v>
      </c>
      <c r="J22" s="22">
        <f>+I22*G22</f>
        <v>40.717399999999998</v>
      </c>
      <c r="K22" s="22">
        <f>+J22+L22</f>
        <v>49.675227999999997</v>
      </c>
      <c r="L22" s="24">
        <f>+F22*J22/100</f>
        <v>8.9578279999999992</v>
      </c>
    </row>
    <row r="23" spans="2:12">
      <c r="B23" s="19">
        <f t="shared" ref="B23:B28" si="10">+B22+1</f>
        <v>11</v>
      </c>
      <c r="C23" s="20">
        <v>0</v>
      </c>
      <c r="D23" s="21">
        <v>179</v>
      </c>
      <c r="E23" s="20" t="s">
        <v>19</v>
      </c>
      <c r="F23" s="22">
        <v>22</v>
      </c>
      <c r="G23" s="22">
        <v>2202</v>
      </c>
      <c r="H23" s="23" t="s">
        <v>13</v>
      </c>
      <c r="I23" s="22">
        <v>0.13089999999999999</v>
      </c>
      <c r="J23" s="22">
        <f>+I23*G23</f>
        <v>288.24179999999996</v>
      </c>
      <c r="K23" s="22">
        <f>+J23+L23</f>
        <v>351.65499599999993</v>
      </c>
      <c r="L23" s="24">
        <f>+F23*J23/100</f>
        <v>63.413195999999992</v>
      </c>
    </row>
    <row r="24" spans="2:12">
      <c r="B24" s="19">
        <f t="shared" si="10"/>
        <v>12</v>
      </c>
      <c r="C24" s="20">
        <v>1</v>
      </c>
      <c r="D24" s="21"/>
      <c r="E24" s="31" t="s">
        <v>31</v>
      </c>
      <c r="F24" s="22"/>
      <c r="G24" s="22"/>
      <c r="H24" s="23"/>
      <c r="I24" s="22"/>
      <c r="J24" s="22"/>
      <c r="K24" s="22"/>
      <c r="L24" s="24"/>
    </row>
    <row r="25" spans="2:12">
      <c r="B25" s="19">
        <f t="shared" si="10"/>
        <v>13</v>
      </c>
      <c r="C25" s="20">
        <v>1</v>
      </c>
      <c r="D25" s="21"/>
      <c r="E25" s="31" t="s">
        <v>11</v>
      </c>
      <c r="F25" s="22"/>
      <c r="G25" s="32">
        <v>187588</v>
      </c>
      <c r="H25" s="25"/>
      <c r="I25" s="22"/>
      <c r="J25" s="22"/>
      <c r="K25" s="22"/>
      <c r="L25" s="24"/>
    </row>
    <row r="26" spans="2:12">
      <c r="B26" s="19">
        <f t="shared" si="10"/>
        <v>14</v>
      </c>
      <c r="C26" s="20">
        <v>1</v>
      </c>
      <c r="D26" s="21"/>
      <c r="E26" s="31" t="s">
        <v>12</v>
      </c>
      <c r="F26" s="22"/>
      <c r="G26" s="32">
        <v>189790</v>
      </c>
      <c r="H26" s="25"/>
      <c r="I26" s="22"/>
      <c r="J26" s="22"/>
      <c r="K26" s="22"/>
      <c r="L26" s="24"/>
    </row>
    <row r="27" spans="2:12">
      <c r="B27" s="19">
        <f t="shared" si="10"/>
        <v>15</v>
      </c>
      <c r="C27" s="20">
        <v>0</v>
      </c>
      <c r="D27" s="21">
        <v>177</v>
      </c>
      <c r="E27" s="20" t="s">
        <v>16</v>
      </c>
      <c r="F27" s="22">
        <v>22</v>
      </c>
      <c r="G27" s="22">
        <v>4.3</v>
      </c>
      <c r="H27" s="25"/>
      <c r="I27" s="22">
        <v>1.4276</v>
      </c>
      <c r="J27" s="22">
        <f t="shared" ref="J27" si="11">+I27*G27</f>
        <v>6.1386799999999999</v>
      </c>
      <c r="K27" s="22">
        <f t="shared" ref="K27" si="12">+J27+L27</f>
        <v>7.4891895999999996</v>
      </c>
      <c r="L27" s="24">
        <f t="shared" ref="L27" si="13">+F27*J27/100</f>
        <v>1.3505096000000001</v>
      </c>
    </row>
    <row r="28" spans="2:12">
      <c r="B28" s="19">
        <f t="shared" si="10"/>
        <v>16</v>
      </c>
      <c r="C28" s="37">
        <v>1</v>
      </c>
      <c r="D28" s="20"/>
      <c r="E28" s="36" t="s">
        <v>15</v>
      </c>
      <c r="F28" s="20"/>
      <c r="G28" s="38">
        <v>4.3</v>
      </c>
      <c r="H28" s="20"/>
      <c r="I28" s="20"/>
      <c r="J28" s="20"/>
      <c r="K28" s="20"/>
      <c r="L28" s="20"/>
    </row>
    <row r="29" spans="2:12">
      <c r="B29" s="33"/>
      <c r="C29" s="33"/>
      <c r="D29" s="34"/>
      <c r="E29" s="33"/>
      <c r="F29" s="34"/>
      <c r="G29" s="35"/>
      <c r="H29" s="34"/>
      <c r="I29" s="34"/>
      <c r="J29" s="34"/>
      <c r="K29" s="34"/>
      <c r="L29" s="34"/>
    </row>
    <row r="30" spans="2:12">
      <c r="B30" s="5"/>
      <c r="C30" s="30"/>
      <c r="E30" s="5"/>
      <c r="G30" s="29"/>
    </row>
    <row r="31" spans="2:12">
      <c r="F31" s="39" t="s">
        <v>9</v>
      </c>
      <c r="G31" s="40"/>
      <c r="H31" s="26"/>
      <c r="I31" s="6"/>
      <c r="J31" s="6"/>
      <c r="K31" s="41">
        <f>SUMIF(C8:C28,0,J8:J28)</f>
        <v>457.54905999999994</v>
      </c>
      <c r="L31" s="16"/>
    </row>
    <row r="32" spans="2:12">
      <c r="F32" s="7" t="s">
        <v>20</v>
      </c>
      <c r="G32" s="8">
        <v>22</v>
      </c>
      <c r="H32" s="8" t="s">
        <v>6</v>
      </c>
      <c r="I32" s="11">
        <f>+K31</f>
        <v>457.54905999999994</v>
      </c>
      <c r="J32" s="11"/>
      <c r="K32" s="12">
        <f>SUMIF(C8:C28,0,L8:L28)</f>
        <v>100.66079319999999</v>
      </c>
    </row>
    <row r="33" spans="1:11" ht="15" thickBot="1">
      <c r="F33" s="5"/>
      <c r="G33" s="5"/>
      <c r="H33" s="5"/>
      <c r="I33" s="5"/>
      <c r="J33" s="5"/>
      <c r="K33" s="5"/>
    </row>
    <row r="34" spans="1:11" ht="15.6" thickTop="1" thickBot="1">
      <c r="F34" s="9" t="s">
        <v>7</v>
      </c>
      <c r="G34" s="10"/>
      <c r="H34" s="10"/>
      <c r="I34" s="10"/>
      <c r="J34" s="10"/>
      <c r="K34" s="17">
        <f>+SUM(K31:K32)</f>
        <v>558.20985319999988</v>
      </c>
    </row>
    <row r="35" spans="1:11" ht="15" thickTop="1"/>
    <row r="38" spans="1:11">
      <c r="A38" s="14"/>
      <c r="B38" s="14"/>
      <c r="C38" s="14"/>
    </row>
    <row r="40" spans="1:11">
      <c r="D40" s="1"/>
      <c r="E40" s="1"/>
      <c r="F40" s="1"/>
      <c r="G40" s="1"/>
      <c r="I40" s="1"/>
    </row>
    <row r="41" spans="1:11">
      <c r="G41" s="13"/>
    </row>
    <row r="42" spans="1:11">
      <c r="G42" s="13"/>
    </row>
    <row r="43" spans="1:11">
      <c r="G43" s="1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Energenti-Zbirni-Plin</vt:lpstr>
      <vt:lpstr>DDV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2014-04-12T16:49:50Z</dcterms:modified>
</cp:coreProperties>
</file>